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ABD6B10-A13F-4948-9DE8-EA85D27744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5" l="1"/>
  <c r="AS16" i="5" l="1"/>
  <c r="AQ16" i="5"/>
  <c r="AR16" i="5" s="1"/>
  <c r="AP16" i="5"/>
  <c r="AO16" i="5"/>
  <c r="AN16" i="5"/>
  <c r="AM16" i="5"/>
  <c r="AG16" i="5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G16" i="5"/>
  <c r="G20" i="5" s="1"/>
  <c r="G22" i="5" s="1"/>
  <c r="F16" i="5"/>
  <c r="F20" i="5" s="1"/>
  <c r="E16" i="5"/>
  <c r="E20" i="5" s="1"/>
  <c r="E22" i="5" s="1"/>
  <c r="K21" i="5" l="1"/>
  <c r="K22" i="5" s="1"/>
  <c r="F21" i="5"/>
  <c r="H21" i="5"/>
  <c r="M21" i="5" s="1"/>
  <c r="L21" i="5"/>
  <c r="J22" i="5"/>
  <c r="O22" i="5"/>
  <c r="O21" i="5"/>
  <c r="F22" i="5"/>
  <c r="AF16" i="5"/>
  <c r="J21" i="5" l="1"/>
  <c r="H22" i="5"/>
  <c r="M22" i="5" s="1"/>
  <c r="N21" i="5"/>
  <c r="N22" i="5"/>
  <c r="L22" i="5"/>
</calcChain>
</file>

<file path=xl/sharedStrings.xml><?xml version="1.0" encoding="utf-8"?>
<sst xmlns="http://schemas.openxmlformats.org/spreadsheetml/2006/main" count="96" uniqueCount="45">
  <si>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</si>
  <si>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</si>
  <si>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</si>
  <si>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</si>
  <si>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</si>
  <si>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</si>
  <si>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</si>
  <si>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</si>
  <si>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</si>
  <si>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</si>
  <si>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</si>
  <si>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</si>
  <si>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</si>
  <si>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</si>
  <si>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</si>
  <si>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</si>
  <si>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</si>
  <si>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</si>
  <si>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</si>
  <si>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</si>
  <si>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</si>
  <si>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</si>
  <si>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</si>
  <si>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</si>
  <si>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</si>
  <si>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PeTo = Peräseinäjoen Toive  (1927)</t>
  </si>
  <si>
    <t>SMJ = Seinäjoen Maila-Jussit  (1932)</t>
  </si>
  <si>
    <t>Joonas Marttila</t>
  </si>
  <si>
    <t>9.</t>
  </si>
  <si>
    <t>11.</t>
  </si>
  <si>
    <t>PeTo</t>
  </si>
  <si>
    <t>1.</t>
  </si>
  <si>
    <t>8.</t>
  </si>
  <si>
    <t>SMJ</t>
  </si>
  <si>
    <t>4.</t>
  </si>
  <si>
    <t>KoU  2</t>
  </si>
  <si>
    <t>5.</t>
  </si>
  <si>
    <t>14.11.1987   Ikaalinen</t>
  </si>
  <si>
    <t>Tarmo = Ikaalisten Tarmo  (1908),  kasvattajaseura</t>
  </si>
  <si>
    <t>6.</t>
  </si>
  <si>
    <t>YKV</t>
  </si>
  <si>
    <t>YKV = Ylistaron Kilpa-Veljet  (1945)</t>
  </si>
  <si>
    <t>SMJ  2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</si>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</sst>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2012</v>
      </c>
      <c r="Y4" s="12" t="s">
        <v>28</v>
      </c>
      <c r="Z4" s="1" t="s">
        <v>44</v>
      </c>
      <c r="AA4" s="12">
        <v>15</v>
      </c>
      <c r="AB4" s="12">
        <v>0</v>
      </c>
      <c r="AC4" s="12">
        <v>0</v>
      </c>
      <c r="AD4" s="12">
        <v>1</v>
      </c>
      <c r="AE4" s="12">
        <v>21</v>
      </c>
      <c r="AF4" s="66">
        <v>0.35589999999999999</v>
      </c>
      <c r="AG4" s="67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2013</v>
      </c>
      <c r="Y5" s="12" t="s">
        <v>29</v>
      </c>
      <c r="Z5" s="1" t="s">
        <v>30</v>
      </c>
      <c r="AA5" s="12">
        <v>18</v>
      </c>
      <c r="AB5" s="12">
        <v>2</v>
      </c>
      <c r="AC5" s="12">
        <v>7</v>
      </c>
      <c r="AD5" s="12">
        <v>10</v>
      </c>
      <c r="AE5" s="12">
        <v>55</v>
      </c>
      <c r="AF5" s="66">
        <v>0.47820000000000001</v>
      </c>
      <c r="AG5" s="67">
        <v>115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2014</v>
      </c>
      <c r="Y6" s="12" t="s">
        <v>31</v>
      </c>
      <c r="Z6" s="1" t="s">
        <v>44</v>
      </c>
      <c r="AA6" s="12">
        <v>14</v>
      </c>
      <c r="AB6" s="12">
        <v>0</v>
      </c>
      <c r="AC6" s="12">
        <v>5</v>
      </c>
      <c r="AD6" s="12">
        <v>1</v>
      </c>
      <c r="AE6" s="12">
        <v>13</v>
      </c>
      <c r="AF6" s="66">
        <v>0.2203</v>
      </c>
      <c r="AG6" s="67">
        <v>59</v>
      </c>
      <c r="AH6" s="7"/>
      <c r="AI6" s="7"/>
      <c r="AJ6" s="7"/>
      <c r="AK6" s="7"/>
      <c r="AL6" s="10"/>
      <c r="AM6" s="12">
        <v>8</v>
      </c>
      <c r="AN6" s="12">
        <v>0</v>
      </c>
      <c r="AO6" s="12">
        <v>8</v>
      </c>
      <c r="AP6" s="12">
        <v>6</v>
      </c>
      <c r="AQ6" s="12">
        <v>26</v>
      </c>
      <c r="AR6" s="63">
        <v>0.60460000000000003</v>
      </c>
      <c r="AS6" s="64">
        <v>43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2015</v>
      </c>
      <c r="Y7" s="12" t="s">
        <v>31</v>
      </c>
      <c r="Z7" s="1" t="s">
        <v>44</v>
      </c>
      <c r="AA7" s="12">
        <v>12</v>
      </c>
      <c r="AB7" s="12">
        <v>0</v>
      </c>
      <c r="AC7" s="12">
        <v>4</v>
      </c>
      <c r="AD7" s="12">
        <v>0</v>
      </c>
      <c r="AE7" s="12">
        <v>13</v>
      </c>
      <c r="AF7" s="66">
        <v>0.33329999999999999</v>
      </c>
      <c r="AG7" s="67">
        <v>39</v>
      </c>
      <c r="AH7" s="7"/>
      <c r="AI7" s="7"/>
      <c r="AJ7" s="7"/>
      <c r="AK7" s="7"/>
      <c r="AL7" s="10"/>
      <c r="AM7" s="12">
        <v>9</v>
      </c>
      <c r="AN7" s="12">
        <v>1</v>
      </c>
      <c r="AO7" s="12">
        <v>11</v>
      </c>
      <c r="AP7" s="12">
        <v>8</v>
      </c>
      <c r="AQ7" s="12">
        <v>45</v>
      </c>
      <c r="AR7" s="63">
        <v>0.625</v>
      </c>
      <c r="AS7" s="64">
        <v>72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2016</v>
      </c>
      <c r="Y8" s="12" t="s">
        <v>32</v>
      </c>
      <c r="Z8" s="1" t="s">
        <v>33</v>
      </c>
      <c r="AA8" s="12">
        <v>15</v>
      </c>
      <c r="AB8" s="12">
        <v>0</v>
      </c>
      <c r="AC8" s="12">
        <v>1</v>
      </c>
      <c r="AD8" s="12">
        <v>3</v>
      </c>
      <c r="AE8" s="12">
        <v>30</v>
      </c>
      <c r="AF8" s="66">
        <v>0.51719999999999999</v>
      </c>
      <c r="AG8" s="67">
        <v>58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2017</v>
      </c>
      <c r="Y9" s="12" t="s">
        <v>34</v>
      </c>
      <c r="Z9" s="1" t="s">
        <v>35</v>
      </c>
      <c r="AA9" s="12">
        <v>14</v>
      </c>
      <c r="AB9" s="12">
        <v>3</v>
      </c>
      <c r="AC9" s="12">
        <v>2</v>
      </c>
      <c r="AD9" s="12">
        <v>15</v>
      </c>
      <c r="AE9" s="12">
        <v>43</v>
      </c>
      <c r="AF9" s="66">
        <v>0.55120000000000002</v>
      </c>
      <c r="AG9" s="67">
        <v>78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3</v>
      </c>
      <c r="AQ9" s="12">
        <v>10</v>
      </c>
      <c r="AR9" s="63">
        <v>0.43469999999999998</v>
      </c>
      <c r="AS9" s="64">
        <v>23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2018</v>
      </c>
      <c r="Y10" s="12" t="s">
        <v>36</v>
      </c>
      <c r="Z10" s="1" t="s">
        <v>33</v>
      </c>
      <c r="AA10" s="12">
        <v>12</v>
      </c>
      <c r="AB10" s="12">
        <v>2</v>
      </c>
      <c r="AC10" s="12">
        <v>12</v>
      </c>
      <c r="AD10" s="12">
        <v>4</v>
      </c>
      <c r="AE10" s="12">
        <v>36</v>
      </c>
      <c r="AF10" s="66">
        <v>0.5373</v>
      </c>
      <c r="AG10" s="67">
        <f>PRODUCT(AE10/AF10)</f>
        <v>67.001675041876041</v>
      </c>
      <c r="AH10" s="7"/>
      <c r="AI10" s="7"/>
      <c r="AJ10" s="7"/>
      <c r="AK10" s="7"/>
      <c r="AL10" s="10"/>
      <c r="AM10" s="1"/>
      <c r="AN10" s="1"/>
      <c r="AO10" s="1"/>
      <c r="AP10" s="1"/>
      <c r="AQ10" s="1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2019</v>
      </c>
      <c r="Y11" s="12" t="s">
        <v>39</v>
      </c>
      <c r="Z11" s="1" t="s">
        <v>40</v>
      </c>
      <c r="AA11" s="12">
        <v>9</v>
      </c>
      <c r="AB11" s="12">
        <v>0</v>
      </c>
      <c r="AC11" s="12">
        <v>3</v>
      </c>
      <c r="AD11" s="12">
        <v>2</v>
      </c>
      <c r="AE11" s="12">
        <v>20</v>
      </c>
      <c r="AF11" s="66">
        <v>0.48780000000000001</v>
      </c>
      <c r="AG11" s="18">
        <v>41</v>
      </c>
      <c r="AH11" s="39"/>
      <c r="AI11" s="7"/>
      <c r="AJ11" s="7"/>
      <c r="AK11" s="7"/>
      <c r="AL11" s="10"/>
      <c r="AM11" s="12"/>
      <c r="AN11" s="12"/>
      <c r="AO11" s="1"/>
      <c r="AP11" s="1"/>
      <c r="AQ11" s="1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2020</v>
      </c>
      <c r="Y12" s="12" t="s">
        <v>36</v>
      </c>
      <c r="Z12" s="1" t="s">
        <v>33</v>
      </c>
      <c r="AA12" s="12">
        <v>6</v>
      </c>
      <c r="AB12" s="12">
        <v>0</v>
      </c>
      <c r="AC12" s="12">
        <v>4</v>
      </c>
      <c r="AD12" s="12">
        <v>1</v>
      </c>
      <c r="AE12" s="12">
        <v>10</v>
      </c>
      <c r="AF12" s="31">
        <v>0.55549999999999999</v>
      </c>
      <c r="AG12" s="18">
        <v>18</v>
      </c>
      <c r="AH12" s="39"/>
      <c r="AI12" s="7"/>
      <c r="AJ12" s="7"/>
      <c r="AK12" s="7"/>
      <c r="AL12" s="10"/>
      <c r="AM12" s="12"/>
      <c r="AN12" s="12"/>
      <c r="AO12" s="1"/>
      <c r="AP12" s="1"/>
      <c r="AQ12" s="1"/>
      <c r="AR12" s="63"/>
      <c r="AS12" s="6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68">
        <v>2021</v>
      </c>
      <c r="Y13" s="68" t="s">
        <v>39</v>
      </c>
      <c r="Z13" s="69" t="s">
        <v>42</v>
      </c>
      <c r="AA13" s="68">
        <v>15</v>
      </c>
      <c r="AB13" s="68">
        <v>1</v>
      </c>
      <c r="AC13" s="68">
        <v>4</v>
      </c>
      <c r="AD13" s="68">
        <v>7</v>
      </c>
      <c r="AE13" s="68">
        <v>36</v>
      </c>
      <c r="AF13" s="70">
        <v>0.57140000000000002</v>
      </c>
      <c r="AG13" s="71">
        <v>63</v>
      </c>
      <c r="AH13" s="39"/>
      <c r="AI13" s="7"/>
      <c r="AJ13" s="7"/>
      <c r="AK13" s="7"/>
      <c r="AL13" s="10"/>
      <c r="AM13" s="1"/>
      <c r="AN13" s="1"/>
      <c r="AO13" s="12"/>
      <c r="AP13" s="12"/>
      <c r="AQ13" s="12"/>
      <c r="AR13" s="63"/>
      <c r="AS13" s="6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7"/>
      <c r="W14" s="18"/>
      <c r="X14" s="68">
        <v>2022</v>
      </c>
      <c r="Y14" s="68" t="s">
        <v>39</v>
      </c>
      <c r="Z14" s="69" t="s">
        <v>42</v>
      </c>
      <c r="AA14" s="68">
        <v>16</v>
      </c>
      <c r="AB14" s="68">
        <v>0</v>
      </c>
      <c r="AC14" s="68">
        <v>4</v>
      </c>
      <c r="AD14" s="68">
        <v>3</v>
      </c>
      <c r="AE14" s="68">
        <v>44</v>
      </c>
      <c r="AF14" s="70">
        <v>0.51759999999999995</v>
      </c>
      <c r="AG14" s="71">
        <v>85</v>
      </c>
      <c r="AH14" s="39"/>
      <c r="AI14" s="7"/>
      <c r="AJ14" s="7"/>
      <c r="AK14" s="7"/>
      <c r="AL14" s="10"/>
      <c r="AM14" s="12"/>
      <c r="AN14" s="12"/>
      <c r="AO14" s="50"/>
      <c r="AP14" s="1"/>
      <c r="AQ14" s="1"/>
      <c r="AR14" s="50"/>
      <c r="AS14" s="6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39"/>
      <c r="M15" s="7"/>
      <c r="N15" s="7"/>
      <c r="O15" s="7"/>
      <c r="P15" s="10"/>
      <c r="Q15" s="12"/>
      <c r="R15" s="12"/>
      <c r="S15" s="13"/>
      <c r="T15" s="12"/>
      <c r="U15" s="12"/>
      <c r="V15" s="57"/>
      <c r="W15" s="18"/>
      <c r="X15" s="12">
        <v>2023</v>
      </c>
      <c r="Y15" s="12" t="s">
        <v>34</v>
      </c>
      <c r="Z15" s="1" t="s">
        <v>42</v>
      </c>
      <c r="AA15" s="12">
        <v>16</v>
      </c>
      <c r="AB15" s="12">
        <v>0</v>
      </c>
      <c r="AC15" s="12">
        <v>4</v>
      </c>
      <c r="AD15" s="12">
        <v>5</v>
      </c>
      <c r="AE15" s="12">
        <v>32</v>
      </c>
      <c r="AF15" s="66">
        <v>0.42666666666666669</v>
      </c>
      <c r="AG15" s="10">
        <v>75</v>
      </c>
      <c r="AH15" s="39"/>
      <c r="AI15" s="7"/>
      <c r="AJ15" s="7"/>
      <c r="AK15" s="7"/>
      <c r="AL15" s="10"/>
      <c r="AM15" s="12">
        <v>2</v>
      </c>
      <c r="AN15" s="12">
        <v>0</v>
      </c>
      <c r="AO15" s="12">
        <v>1</v>
      </c>
      <c r="AP15" s="12">
        <v>1</v>
      </c>
      <c r="AQ15" s="12">
        <v>5</v>
      </c>
      <c r="AR15" s="63">
        <v>0.5</v>
      </c>
      <c r="AS15" s="18">
        <v>10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59" t="s">
        <v>13</v>
      </c>
      <c r="C16" s="60"/>
      <c r="D16" s="61"/>
      <c r="E16" s="35">
        <f>SUM(E4:E15)</f>
        <v>0</v>
      </c>
      <c r="F16" s="35">
        <f>SUM(F4:F15)</f>
        <v>0</v>
      </c>
      <c r="G16" s="35">
        <f>SUM(G4:G15)</f>
        <v>0</v>
      </c>
      <c r="H16" s="35">
        <f>SUM(H4:H15)</f>
        <v>0</v>
      </c>
      <c r="I16" s="35">
        <f>SUM(I4:I15)</f>
        <v>0</v>
      </c>
      <c r="J16" s="36">
        <v>0</v>
      </c>
      <c r="K16" s="20">
        <f>SUM(K4:K15)</f>
        <v>0</v>
      </c>
      <c r="L16" s="17"/>
      <c r="M16" s="28"/>
      <c r="N16" s="40"/>
      <c r="O16" s="41"/>
      <c r="P16" s="10"/>
      <c r="Q16" s="35">
        <f>SUM(Q4:Q15)</f>
        <v>0</v>
      </c>
      <c r="R16" s="35">
        <f>SUM(R4:R15)</f>
        <v>0</v>
      </c>
      <c r="S16" s="35">
        <f>SUM(S4:S15)</f>
        <v>0</v>
      </c>
      <c r="T16" s="35">
        <f>SUM(T4:T15)</f>
        <v>0</v>
      </c>
      <c r="U16" s="35">
        <f>SUM(U4:U15)</f>
        <v>0</v>
      </c>
      <c r="V16" s="15">
        <v>0</v>
      </c>
      <c r="W16" s="20">
        <f>SUM(W4:W15)</f>
        <v>0</v>
      </c>
      <c r="X16" s="62" t="s">
        <v>13</v>
      </c>
      <c r="Y16" s="11"/>
      <c r="Z16" s="9"/>
      <c r="AA16" s="35">
        <f>SUM(AA4:AA15)</f>
        <v>162</v>
      </c>
      <c r="AB16" s="35">
        <f>SUM(AB4:AB15)</f>
        <v>8</v>
      </c>
      <c r="AC16" s="35">
        <f>SUM(AC4:AC15)</f>
        <v>50</v>
      </c>
      <c r="AD16" s="35">
        <f>SUM(AD4:AD15)</f>
        <v>52</v>
      </c>
      <c r="AE16" s="35">
        <f>SUM(AE4:AE15)</f>
        <v>353</v>
      </c>
      <c r="AF16" s="36">
        <f>PRODUCT(AE16/AG16)</f>
        <v>0.4663133671143761</v>
      </c>
      <c r="AG16" s="20">
        <f>SUM(AG4:AG15)</f>
        <v>757.00167504187607</v>
      </c>
      <c r="AH16" s="17"/>
      <c r="AI16" s="28"/>
      <c r="AJ16" s="40"/>
      <c r="AK16" s="41"/>
      <c r="AL16" s="10"/>
      <c r="AM16" s="35">
        <f>SUM(AM4:AM15)</f>
        <v>21</v>
      </c>
      <c r="AN16" s="35">
        <f>SUM(AN4:AN15)</f>
        <v>1</v>
      </c>
      <c r="AO16" s="35">
        <f>SUM(AO4:AO15)</f>
        <v>20</v>
      </c>
      <c r="AP16" s="35">
        <f>SUM(AP4:AP15)</f>
        <v>18</v>
      </c>
      <c r="AQ16" s="35">
        <f>SUM(AQ4:AQ15)</f>
        <v>86</v>
      </c>
      <c r="AR16" s="36">
        <f>PRODUCT(AQ16/AS16)</f>
        <v>0.58108108108108103</v>
      </c>
      <c r="AS16" s="38">
        <f>SUM(AS4:AS15)</f>
        <v>148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7"/>
      <c r="K17" s="18"/>
      <c r="L17" s="10"/>
      <c r="M17" s="10"/>
      <c r="N17" s="10"/>
      <c r="O17" s="10"/>
      <c r="P17" s="16"/>
      <c r="Q17" s="16"/>
      <c r="R17" s="16"/>
      <c r="S17" s="16"/>
      <c r="T17" s="16"/>
      <c r="U17" s="10"/>
      <c r="V17" s="10"/>
      <c r="W17" s="18"/>
      <c r="X17" s="16"/>
      <c r="Y17" s="16"/>
      <c r="Z17" s="16"/>
      <c r="AA17" s="16"/>
      <c r="AB17" s="16"/>
      <c r="AC17" s="16"/>
      <c r="AD17" s="16"/>
      <c r="AE17" s="16"/>
      <c r="AF17" s="37"/>
      <c r="AG17" s="18"/>
      <c r="AH17" s="10"/>
      <c r="AI17" s="10"/>
      <c r="AJ17" s="10"/>
      <c r="AK17" s="10"/>
      <c r="AL17" s="16"/>
      <c r="AM17" s="16"/>
      <c r="AN17" s="16"/>
      <c r="AO17" s="16"/>
      <c r="AP17" s="16"/>
      <c r="AQ17" s="10"/>
      <c r="AR17" s="10"/>
      <c r="AS17" s="18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6" t="s">
        <v>16</v>
      </c>
      <c r="C18" s="47"/>
      <c r="D18" s="48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6"/>
      <c r="R18" s="16" t="s">
        <v>10</v>
      </c>
      <c r="S18" s="16"/>
      <c r="T18" s="52" t="s">
        <v>38</v>
      </c>
      <c r="U18" s="10"/>
      <c r="V18" s="18"/>
      <c r="W18" s="18"/>
      <c r="X18" s="18"/>
      <c r="Y18" s="18"/>
      <c r="Z18" s="18"/>
      <c r="AA18" s="18"/>
      <c r="AB18" s="18"/>
      <c r="AC18" s="16"/>
      <c r="AD18" s="16"/>
      <c r="AE18" s="16"/>
      <c r="AF18" s="16"/>
      <c r="AG18" s="16"/>
      <c r="AH18" s="16"/>
      <c r="AI18" s="16"/>
      <c r="AJ18" s="16"/>
      <c r="AK18" s="16"/>
      <c r="AM18" s="18"/>
      <c r="AN18" s="18"/>
      <c r="AO18" s="18"/>
      <c r="AP18" s="18"/>
      <c r="AQ18" s="18"/>
      <c r="AR18" s="18"/>
      <c r="AS18" s="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15</v>
      </c>
      <c r="C19" s="3"/>
      <c r="D19" s="50"/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58">
        <v>0</v>
      </c>
      <c r="K19" s="16"/>
      <c r="L19" s="51">
        <v>0</v>
      </c>
      <c r="M19" s="51">
        <v>0</v>
      </c>
      <c r="N19" s="51">
        <v>0</v>
      </c>
      <c r="O19" s="51">
        <v>0</v>
      </c>
      <c r="Q19" s="16"/>
      <c r="R19" s="16"/>
      <c r="S19" s="16"/>
      <c r="T19" s="52" t="s">
        <v>43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2" t="s">
        <v>11</v>
      </c>
      <c r="C20" s="33"/>
      <c r="D20" s="34"/>
      <c r="E20" s="45">
        <f>PRODUCT(E16+Q16)</f>
        <v>0</v>
      </c>
      <c r="F20" s="45">
        <f>PRODUCT(F16+R16)</f>
        <v>0</v>
      </c>
      <c r="G20" s="45">
        <f>PRODUCT(G16+S16)</f>
        <v>0</v>
      </c>
      <c r="H20" s="45">
        <f>PRODUCT(H16+T16)</f>
        <v>0</v>
      </c>
      <c r="I20" s="45">
        <f>PRODUCT(I16+U16)</f>
        <v>0</v>
      </c>
      <c r="J20" s="58">
        <v>0</v>
      </c>
      <c r="K20" s="16">
        <f>PRODUCT(K16+W16)</f>
        <v>0</v>
      </c>
      <c r="L20" s="51">
        <v>0</v>
      </c>
      <c r="M20" s="51">
        <v>0</v>
      </c>
      <c r="N20" s="51">
        <v>0</v>
      </c>
      <c r="O20" s="51">
        <v>0</v>
      </c>
      <c r="Q20" s="16"/>
      <c r="R20" s="16"/>
      <c r="S20" s="16"/>
      <c r="T20" s="52" t="s">
        <v>25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9" t="s">
        <v>12</v>
      </c>
      <c r="C21" s="30"/>
      <c r="D21" s="29"/>
      <c r="E21" s="45">
        <f>PRODUCT(AA16+AM16)</f>
        <v>183</v>
      </c>
      <c r="F21" s="45">
        <f>PRODUCT(AB16+AN16)</f>
        <v>9</v>
      </c>
      <c r="G21" s="45">
        <f>PRODUCT(AC16+AO16)</f>
        <v>70</v>
      </c>
      <c r="H21" s="45">
        <f>PRODUCT(AD16+AP16)</f>
        <v>70</v>
      </c>
      <c r="I21" s="45">
        <f>PRODUCT(AE16+AQ16)</f>
        <v>439</v>
      </c>
      <c r="J21" s="58">
        <f>PRODUCT(I21/K21)</f>
        <v>0.48508197510207557</v>
      </c>
      <c r="K21" s="10">
        <f>PRODUCT(AG16+AS16)</f>
        <v>905.00167504187607</v>
      </c>
      <c r="L21" s="51">
        <f>PRODUCT((F21+G21)/E21)</f>
        <v>0.43169398907103823</v>
      </c>
      <c r="M21" s="51">
        <f>PRODUCT(H21/E21)</f>
        <v>0.38251366120218577</v>
      </c>
      <c r="N21" s="51">
        <f>PRODUCT((F21+G21+H21)/E21)</f>
        <v>0.81420765027322406</v>
      </c>
      <c r="O21" s="51">
        <f>PRODUCT(I21/E21)</f>
        <v>2.3989071038251368</v>
      </c>
      <c r="Q21" s="16"/>
      <c r="R21" s="16"/>
      <c r="S21" s="16"/>
      <c r="T21" s="52" t="s">
        <v>26</v>
      </c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2" t="s">
        <v>13</v>
      </c>
      <c r="C22" s="43"/>
      <c r="D22" s="44"/>
      <c r="E22" s="45">
        <f>SUM(E19:E21)</f>
        <v>183</v>
      </c>
      <c r="F22" s="45">
        <f t="shared" ref="F22:I22" si="0">SUM(F19:F21)</f>
        <v>9</v>
      </c>
      <c r="G22" s="45">
        <f t="shared" si="0"/>
        <v>70</v>
      </c>
      <c r="H22" s="45">
        <f t="shared" si="0"/>
        <v>70</v>
      </c>
      <c r="I22" s="45">
        <f t="shared" si="0"/>
        <v>439</v>
      </c>
      <c r="J22" s="58">
        <f>PRODUCT(I22/K22)</f>
        <v>0.48508197510207557</v>
      </c>
      <c r="K22" s="16">
        <f>SUM(K19:K21)</f>
        <v>905.00167504187607</v>
      </c>
      <c r="L22" s="51">
        <f>PRODUCT((F22+G22)/E22)</f>
        <v>0.43169398907103823</v>
      </c>
      <c r="M22" s="51">
        <f>PRODUCT(H22/E22)</f>
        <v>0.38251366120218577</v>
      </c>
      <c r="N22" s="51">
        <f>PRODUCT((F22+G22+H22)/E22)</f>
        <v>0.81420765027322406</v>
      </c>
      <c r="O22" s="51">
        <f>PRODUCT(I22/E22)</f>
        <v>2.3989071038251368</v>
      </c>
      <c r="Q22" s="10"/>
      <c r="R22" s="10"/>
      <c r="S22" s="10"/>
      <c r="T22" s="52" t="s">
        <v>24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52" t="s">
        <v>41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6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6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0"/>
      <c r="AL187" s="10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57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</sheetData>
  <sortState xmlns:xlrd2="http://schemas.microsoft.com/office/spreadsheetml/2017/richdata2" ref="X14:AU15">
    <sortCondition ref="X14: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2023-09-02T18:56:51Z</dcterms:modified>
</cp:coreProperties>
</file>